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kcarini/Desktop/"/>
    </mc:Choice>
  </mc:AlternateContent>
  <xr:revisionPtr revIDLastSave="0" documentId="13_ncr:1_{FDFB48A7-C21E-4141-9DB6-4420971A2C3B}" xr6:coauthVersionLast="45" xr6:coauthVersionMax="47" xr10:uidLastSave="{00000000-0000-0000-0000-000000000000}"/>
  <bookViews>
    <workbookView xWindow="0" yWindow="460" windowWidth="28800" windowHeight="15840" xr2:uid="{CC7E0F0A-F4C6-4231-B78C-4DE595B42A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5" i="1" l="1"/>
  <c r="AI4" i="1"/>
  <c r="AI3" i="1" l="1"/>
  <c r="N2" i="1" l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</calcChain>
</file>

<file path=xl/sharedStrings.xml><?xml version="1.0" encoding="utf-8"?>
<sst xmlns="http://schemas.openxmlformats.org/spreadsheetml/2006/main" count="37" uniqueCount="37">
  <si>
    <t>FY 1990</t>
  </si>
  <si>
    <t>FY 1991</t>
  </si>
  <si>
    <t>FY 1992</t>
  </si>
  <si>
    <t>FY 1993</t>
  </si>
  <si>
    <t>FY 1994</t>
  </si>
  <si>
    <t>FY 1995</t>
  </si>
  <si>
    <t>FY 1996</t>
  </si>
  <si>
    <t>FY 1997</t>
  </si>
  <si>
    <t>FY 1998</t>
  </si>
  <si>
    <t>FY 1999</t>
  </si>
  <si>
    <t>FY 2000</t>
  </si>
  <si>
    <t>FY 2001</t>
  </si>
  <si>
    <t>FY 2002</t>
  </si>
  <si>
    <t>FY 2003</t>
  </si>
  <si>
    <t>FY 2004</t>
  </si>
  <si>
    <t>FY 2005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</si>
  <si>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</si>
  <si>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</si>
  <si>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</si>
  <si>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</si>
  <si>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</si>
  <si>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</si>
  <si>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</si>
  <si>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</si>
  <si>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</si>
  <si>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</si>
  <si>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</si>
  <si>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>FY 2017</t>
  </si>
  <si>
    <t>FY 2018</t>
  </si>
  <si>
    <t>FY 2019</t>
  </si>
  <si>
    <t>FY 2020</t>
  </si>
  <si>
    <t>FY 2021</t>
  </si>
  <si>
    <t>FY 2022</t>
  </si>
  <si>
    <t>All-Funds Budget</t>
  </si>
  <si>
    <t>General Revenue Budget</t>
  </si>
  <si>
    <t>FTE Positions</t>
  </si>
  <si>
    <t>Count of Attorneys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</si>
</sst>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Fill="1"/>
    <xf numFmtId="0" fontId="0" fillId="0" borderId="0" xfId="0" applyFill="1"/>
    <xf numFmtId="0" fontId="0" fillId="2" borderId="0" xfId="0" applyFill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C32BE-A780-4800-8952-0E8974D8DCA9}">
  <dimension ref="A1:AI5"/>
  <sheetViews>
    <sheetView tabSelected="1" topLeftCell="X1" workbookViewId="0">
      <selection activeCell="AI5" sqref="AI5"/>
    </sheetView>
  </sheetViews>
  <sheetFormatPr baseColWidth="10" defaultColWidth="8.83203125" defaultRowHeight="15" x14ac:dyDescent="0.2"/>
  <cols>
    <col min="1" max="1" width="23.5" bestFit="1" customWidth="1"/>
    <col min="2" max="22" width="12.5" bestFit="1" customWidth="1"/>
    <col min="23" max="24" width="13.6640625" bestFit="1" customWidth="1"/>
    <col min="25" max="25" width="12.5" bestFit="1" customWidth="1"/>
    <col min="26" max="30" width="13.6640625" bestFit="1" customWidth="1"/>
    <col min="31" max="31" width="12.5" bestFit="1" customWidth="1"/>
    <col min="32" max="33" width="13.6640625" bestFit="1" customWidth="1"/>
    <col min="34" max="34" width="16.33203125" bestFit="1" customWidth="1"/>
    <col min="35" max="35" width="14.6640625" bestFit="1" customWidth="1"/>
  </cols>
  <sheetData>
    <row r="1" spans="1:35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</row>
    <row r="2" spans="1:35" s="1" customFormat="1" x14ac:dyDescent="0.2">
      <c r="A2" s="1" t="s">
        <v>34</v>
      </c>
      <c r="B2" s="1">
        <v>34330996</v>
      </c>
      <c r="C2" s="1">
        <v>32141025</v>
      </c>
      <c r="D2" s="1">
        <v>32638764</v>
      </c>
      <c r="E2" s="1">
        <v>37852902</v>
      </c>
      <c r="F2" s="1">
        <v>38196965</v>
      </c>
      <c r="G2" s="1">
        <v>14835519</v>
      </c>
      <c r="H2" s="1">
        <v>25198674</v>
      </c>
      <c r="I2" s="1">
        <v>27892979</v>
      </c>
      <c r="J2" s="1">
        <v>27057986</v>
      </c>
      <c r="K2" s="2">
        <v>29316735</v>
      </c>
      <c r="L2" s="2">
        <v>30288364</v>
      </c>
      <c r="M2" s="2">
        <v>32228212</v>
      </c>
      <c r="N2" s="2">
        <f>8231320+14451785+8916796</f>
        <v>31599901</v>
      </c>
      <c r="O2" s="2">
        <v>32311629</v>
      </c>
      <c r="P2" s="2">
        <f>8128099+15067089+7637772+662540</f>
        <v>31495500</v>
      </c>
      <c r="Q2" s="2">
        <f>8407457+15470699+8998936</f>
        <v>32877092</v>
      </c>
      <c r="R2" s="2">
        <f>7481747+18254546+11803592</f>
        <v>37539885</v>
      </c>
      <c r="S2" s="2">
        <f>6360517+18406588+11795331</f>
        <v>36562436</v>
      </c>
      <c r="T2" s="2">
        <f>5767978+17901374+10544110</f>
        <v>34213462</v>
      </c>
      <c r="U2" s="2">
        <f>10897613+17972372+4685678</f>
        <v>33555663</v>
      </c>
      <c r="V2" s="2">
        <f>4409086+16977705+11042325</f>
        <v>32429116</v>
      </c>
      <c r="W2" s="2">
        <f>11957465+17763138+4547591</f>
        <v>34268194</v>
      </c>
      <c r="X2" s="2">
        <f>4601920+18695511+12288349</f>
        <v>35585780</v>
      </c>
      <c r="Y2" s="2">
        <f>4669415+33414+18169793+11388735</f>
        <v>34261357</v>
      </c>
      <c r="Z2" s="2">
        <f>4480377+33414+18358626+11263703</f>
        <v>34136120</v>
      </c>
      <c r="AA2" s="2">
        <f>11527620+19498632+5079070</f>
        <v>36105322</v>
      </c>
      <c r="AB2" s="2">
        <f>5227955+21428537+11693582</f>
        <v>38350074</v>
      </c>
      <c r="AC2" s="1">
        <f>11647079+21131865+5516506</f>
        <v>38295450</v>
      </c>
      <c r="AD2" s="1">
        <f>12173220+21061043+7112488</f>
        <v>40346751</v>
      </c>
      <c r="AE2" s="1">
        <f>12485197+22229733+6735746</f>
        <v>41450676</v>
      </c>
      <c r="AF2" s="1">
        <f>12807961+22892177+7234177</f>
        <v>42934315</v>
      </c>
      <c r="AG2" s="1">
        <f>12905852+22499399+7206701</f>
        <v>42611952</v>
      </c>
      <c r="AH2" s="1">
        <f>7725169+27318437+13965703+21915120</f>
        <v>70924429</v>
      </c>
    </row>
    <row r="3" spans="1:35" s="1" customFormat="1" x14ac:dyDescent="0.2">
      <c r="A3" s="1" t="s">
        <v>33</v>
      </c>
      <c r="B3" s="1">
        <v>51343011</v>
      </c>
      <c r="C3" s="1">
        <v>51270691</v>
      </c>
      <c r="D3" s="1">
        <v>54021351</v>
      </c>
      <c r="E3" s="1">
        <v>62263836</v>
      </c>
      <c r="F3" s="1">
        <v>69159333</v>
      </c>
      <c r="G3" s="1">
        <v>66807937</v>
      </c>
      <c r="H3" s="1">
        <v>61698326</v>
      </c>
      <c r="I3" s="1">
        <v>67312738</v>
      </c>
      <c r="J3" s="1">
        <v>68867707</v>
      </c>
      <c r="K3" s="2">
        <v>76572588</v>
      </c>
      <c r="L3" s="2">
        <v>52776569</v>
      </c>
      <c r="M3" s="2">
        <v>60452063</v>
      </c>
      <c r="N3" s="2">
        <v>71655075</v>
      </c>
      <c r="O3" s="2">
        <v>57855088</v>
      </c>
      <c r="P3" s="2">
        <v>71191988</v>
      </c>
      <c r="Q3" s="2">
        <v>78713949</v>
      </c>
      <c r="R3" s="2">
        <v>82456995</v>
      </c>
      <c r="S3" s="2">
        <v>97907109</v>
      </c>
      <c r="T3" s="2">
        <v>86893013</v>
      </c>
      <c r="U3" s="2">
        <v>86812704</v>
      </c>
      <c r="V3" s="2">
        <v>91090836</v>
      </c>
      <c r="W3" s="2">
        <v>100019007</v>
      </c>
      <c r="X3" s="2">
        <v>104215418</v>
      </c>
      <c r="Y3" s="2">
        <v>97596949</v>
      </c>
      <c r="Z3" s="2">
        <v>102959065</v>
      </c>
      <c r="AA3" s="2">
        <v>106654264</v>
      </c>
      <c r="AB3" s="2">
        <v>101184587</v>
      </c>
      <c r="AC3" s="1">
        <v>102641715</v>
      </c>
      <c r="AD3" s="1">
        <v>102159164</v>
      </c>
      <c r="AE3" s="1">
        <v>95381431</v>
      </c>
      <c r="AF3" s="1">
        <v>104589853</v>
      </c>
      <c r="AG3" s="1">
        <v>107346042</v>
      </c>
      <c r="AH3" s="1">
        <v>142484962</v>
      </c>
      <c r="AI3" s="1">
        <f>SUM(B3:AH3)</f>
        <v>2734355364</v>
      </c>
    </row>
    <row r="4" spans="1:35" x14ac:dyDescent="0.2">
      <c r="A4" t="s">
        <v>35</v>
      </c>
      <c r="B4">
        <v>555.9</v>
      </c>
      <c r="C4">
        <v>510</v>
      </c>
      <c r="D4">
        <v>534</v>
      </c>
      <c r="E4">
        <v>531</v>
      </c>
      <c r="F4">
        <v>630</v>
      </c>
      <c r="G4">
        <v>604</v>
      </c>
      <c r="H4">
        <v>593.9</v>
      </c>
      <c r="I4">
        <v>541.20000000000005</v>
      </c>
      <c r="J4">
        <v>527.6</v>
      </c>
      <c r="K4" s="3">
        <v>549</v>
      </c>
      <c r="L4" s="3">
        <v>570.5</v>
      </c>
      <c r="M4" s="3">
        <v>584.5</v>
      </c>
      <c r="N4" s="3">
        <v>585.5</v>
      </c>
      <c r="O4" s="3">
        <v>549.70000000000005</v>
      </c>
      <c r="P4" s="3">
        <v>539.70000000000005</v>
      </c>
      <c r="Q4" s="3">
        <v>538.70000000000005</v>
      </c>
      <c r="R4" s="3">
        <v>531.29999999999995</v>
      </c>
      <c r="S4" s="3">
        <v>505.3</v>
      </c>
      <c r="T4" s="3">
        <v>482</v>
      </c>
      <c r="U4" s="3">
        <v>409</v>
      </c>
      <c r="V4" s="3">
        <v>402.5</v>
      </c>
      <c r="W4" s="3">
        <v>410</v>
      </c>
      <c r="X4" s="3">
        <v>410</v>
      </c>
      <c r="Y4" s="3">
        <v>399</v>
      </c>
      <c r="Z4" s="3">
        <v>399</v>
      </c>
      <c r="AA4" s="3">
        <v>399</v>
      </c>
      <c r="AB4" s="3">
        <v>399</v>
      </c>
      <c r="AC4">
        <v>400</v>
      </c>
      <c r="AD4">
        <v>400</v>
      </c>
      <c r="AE4">
        <v>395</v>
      </c>
      <c r="AF4">
        <v>394</v>
      </c>
      <c r="AG4">
        <v>394</v>
      </c>
      <c r="AH4">
        <v>401</v>
      </c>
      <c r="AI4">
        <f>SUM(B4:AH4)</f>
        <v>16075.3</v>
      </c>
    </row>
    <row r="5" spans="1:35" x14ac:dyDescent="0.2">
      <c r="A5" t="s">
        <v>36</v>
      </c>
      <c r="B5" s="3"/>
      <c r="C5" s="4">
        <v>7</v>
      </c>
      <c r="D5" s="4">
        <v>8</v>
      </c>
      <c r="E5" s="4">
        <v>11</v>
      </c>
      <c r="F5" s="4">
        <v>9</v>
      </c>
      <c r="G5" s="4">
        <v>11</v>
      </c>
      <c r="H5" s="4">
        <v>12.5</v>
      </c>
      <c r="I5" s="4">
        <v>11.5</v>
      </c>
      <c r="J5" s="4">
        <v>10</v>
      </c>
      <c r="K5" s="4">
        <v>9</v>
      </c>
      <c r="L5" s="4">
        <v>9</v>
      </c>
      <c r="M5" s="3">
        <v>8</v>
      </c>
      <c r="N5" s="3">
        <v>8</v>
      </c>
      <c r="O5" s="3">
        <v>9</v>
      </c>
      <c r="P5" s="3">
        <v>9</v>
      </c>
      <c r="Q5" s="3">
        <v>9</v>
      </c>
      <c r="R5" s="3">
        <v>8</v>
      </c>
      <c r="S5" s="3">
        <v>6</v>
      </c>
      <c r="T5" s="3">
        <v>7</v>
      </c>
      <c r="U5" s="3">
        <v>6</v>
      </c>
      <c r="V5" s="3">
        <v>7</v>
      </c>
      <c r="W5" s="3">
        <v>7</v>
      </c>
      <c r="X5" s="3">
        <v>7</v>
      </c>
      <c r="Y5" s="3">
        <v>7</v>
      </c>
      <c r="Z5" s="3">
        <v>6</v>
      </c>
      <c r="AA5" s="3">
        <v>6</v>
      </c>
      <c r="AB5" s="3">
        <v>6</v>
      </c>
      <c r="AC5">
        <v>6</v>
      </c>
      <c r="AD5">
        <v>6</v>
      </c>
      <c r="AE5">
        <v>6</v>
      </c>
      <c r="AF5">
        <v>6</v>
      </c>
      <c r="AG5">
        <v>6</v>
      </c>
      <c r="AH5">
        <v>6</v>
      </c>
      <c r="AI5" s="5">
        <f>SUM(C5:AH5)</f>
        <v>250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Brusseau, Adam (DEM)</dc:creator>
  <cp:lastModifiedBy>Microsoft Office User</cp:lastModifiedBy>
  <dcterms:created xsi:type="dcterms:W3CDTF">2023-02-15T18:05:35Z</dcterms:created>
  <dcterms:modified xsi:type="dcterms:W3CDTF">2023-02-22T17:53:31Z</dcterms:modified>
</cp:coreProperties>
</file>